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436cc7d76008068/Dokument/Mina dokument/Gotland/Aktiva seniorer/Aktiva Seniorer Gotland/2025/Bokslut/"/>
    </mc:Choice>
  </mc:AlternateContent>
  <xr:revisionPtr revIDLastSave="5" documentId="8_{169168AB-4174-4603-813C-8B5DE56ED0C0}" xr6:coauthVersionLast="47" xr6:coauthVersionMax="47" xr10:uidLastSave="{8BD060AD-4AC7-4EF0-B365-66FEB7494642}"/>
  <bookViews>
    <workbookView xWindow="-108" yWindow="-108" windowWidth="23256" windowHeight="12456" xr2:uid="{3787505F-3757-42FA-A74A-2D02808E18B0}"/>
  </bookViews>
  <sheets>
    <sheet name="2025-12-31 - kortversion" sheetId="4" r:id="rId1"/>
    <sheet name="2025-12-31 - ver 2" sheetId="3" r:id="rId2"/>
  </sheets>
  <definedNames>
    <definedName name="_xlnm.Print_Titles" localSheetId="0">'2025-12-31 - kortversion'!$1:$1</definedName>
    <definedName name="_xlnm.Print_Titles" localSheetId="1">'2025-12-31 - ver 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4" l="1"/>
  <c r="F17" i="4"/>
  <c r="H18" i="4"/>
  <c r="F15" i="4"/>
  <c r="H10" i="4"/>
  <c r="F9" i="4"/>
  <c r="F10" i="4" s="1"/>
  <c r="H38" i="4"/>
  <c r="F38" i="4"/>
  <c r="H34" i="4"/>
  <c r="H28" i="4"/>
  <c r="F28" i="4"/>
  <c r="G40" i="3"/>
  <c r="F75" i="3"/>
  <c r="H75" i="3"/>
  <c r="H65" i="3"/>
  <c r="H56" i="3"/>
  <c r="F56" i="3"/>
  <c r="H40" i="3"/>
  <c r="F40" i="3"/>
  <c r="F63" i="3" s="1"/>
  <c r="H20" i="4" l="1"/>
  <c r="F18" i="4"/>
  <c r="F20" i="4" s="1"/>
  <c r="F33" i="4" s="1"/>
  <c r="F34" i="4" s="1"/>
  <c r="F40" i="4" s="1"/>
  <c r="H40" i="4"/>
  <c r="H77" i="3"/>
  <c r="F65" i="3"/>
  <c r="F77" i="3" s="1"/>
</calcChain>
</file>

<file path=xl/sharedStrings.xml><?xml version="1.0" encoding="utf-8"?>
<sst xmlns="http://schemas.openxmlformats.org/spreadsheetml/2006/main" count="91" uniqueCount="55">
  <si>
    <t>Aktiva seniorer Gotland (f d Aktiva seniorer Visby)</t>
  </si>
  <si>
    <t>Konto</t>
  </si>
  <si>
    <t>Namn</t>
  </si>
  <si>
    <t>Plusgiro</t>
  </si>
  <si>
    <t>Förutbet medlemsavgifter</t>
  </si>
  <si>
    <t xml:space="preserve">Övr uppl kostn </t>
  </si>
  <si>
    <t>Föreläsningar</t>
  </si>
  <si>
    <t>Medlemsavgifter</t>
  </si>
  <si>
    <t>Bokförsäljning</t>
  </si>
  <si>
    <t>Inköp aktiviteter</t>
  </si>
  <si>
    <t>Övr kostnader</t>
  </si>
  <si>
    <t>Avgifter (SF)</t>
  </si>
  <si>
    <t>Kontorsmateriel</t>
  </si>
  <si>
    <t>Bankkostnader</t>
  </si>
  <si>
    <t>Årets resultat</t>
  </si>
  <si>
    <t>Utflykter</t>
  </si>
  <si>
    <t>Övriga intäkter</t>
  </si>
  <si>
    <t>Lokalhyra</t>
  </si>
  <si>
    <t>Resekostnader</t>
  </si>
  <si>
    <t>Annonsering</t>
  </si>
  <si>
    <t>Representation, uppvaktningar</t>
  </si>
  <si>
    <t>Trycksaker</t>
  </si>
  <si>
    <t>Ränteintäkter</t>
  </si>
  <si>
    <t>Resultaträkning</t>
  </si>
  <si>
    <t>Fordran Cogwork</t>
  </si>
  <si>
    <t>Kassa</t>
  </si>
  <si>
    <t>Eget kapital - Visby</t>
  </si>
  <si>
    <t>Eget kapital - Sydväst</t>
  </si>
  <si>
    <t>Eget kapital - Norr</t>
  </si>
  <si>
    <t>Resultat föreg år - Visby</t>
  </si>
  <si>
    <t>Förutbet aktiviteter</t>
  </si>
  <si>
    <t>Balansräkning</t>
  </si>
  <si>
    <t>Summa tillgångar</t>
  </si>
  <si>
    <t>Summa Eget kapital</t>
  </si>
  <si>
    <t>Summa skulder</t>
  </si>
  <si>
    <t>Summa skulder och eget kapital</t>
  </si>
  <si>
    <t>Kommentar</t>
  </si>
  <si>
    <t>Bokslut 2024 avser endast Aktiva seniorer - Visby</t>
  </si>
  <si>
    <t>Eget kapital per 2024-12-31</t>
  </si>
  <si>
    <t>till Aktiva seniorer Visby med 2025 års transaktioner (t o m februari) samt</t>
  </si>
  <si>
    <t xml:space="preserve">Aktiva seniorer Sydväst resp Norr har under februari 2025 överförts </t>
  </si>
  <si>
    <t>1/1 -31/12 2025</t>
  </si>
  <si>
    <t>1/1 -31/12 2024</t>
  </si>
  <si>
    <t>Tillgodohavanden medlemmar</t>
  </si>
  <si>
    <t>2025-12-31</t>
  </si>
  <si>
    <t>2024-12-31</t>
  </si>
  <si>
    <t>Intäkter</t>
  </si>
  <si>
    <t>Kostnader</t>
  </si>
  <si>
    <t>Kontorsmaterial, trycksaker, annonsering</t>
  </si>
  <si>
    <t>Övr uppl kostn /förutbet int</t>
  </si>
  <si>
    <t>Kjäll Sönnergren</t>
  </si>
  <si>
    <t>Ordförande</t>
  </si>
  <si>
    <t>-</t>
  </si>
  <si>
    <t>Christina Westdahl</t>
  </si>
  <si>
    <t>Kassör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</si>
</sst>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4" fontId="0" fillId="2" borderId="0" xfId="0" applyNumberFormat="1" applyFill="1"/>
    <xf numFmtId="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1" xfId="0" quotePrefix="1" applyBorder="1"/>
    <xf numFmtId="0" fontId="2" fillId="0" borderId="0" xfId="0" applyFont="1"/>
    <xf numFmtId="0" fontId="0" fillId="0" borderId="0" xfId="0" quotePrefix="1"/>
    <xf numFmtId="0" fontId="0" fillId="0" borderId="0" xfId="0" applyAlignment="1">
      <alignment horizontal="left"/>
    </xf>
    <xf numFmtId="4" fontId="0" fillId="3" borderId="0" xfId="0" applyNumberFormat="1" applyFill="1"/>
    <xf numFmtId="2" fontId="0" fillId="0" borderId="0" xfId="0" applyNumberFormat="1"/>
    <xf numFmtId="4" fontId="0" fillId="3" borderId="1" xfId="0" applyNumberFormat="1" applyFill="1" applyBorder="1"/>
    <xf numFmtId="0" fontId="3" fillId="0" borderId="0" xfId="0" applyFont="1"/>
    <xf numFmtId="0" fontId="4" fillId="0" borderId="0" xfId="0" applyFont="1"/>
    <xf numFmtId="4" fontId="0" fillId="4" borderId="1" xfId="0" applyNumberFormat="1" applyFill="1" applyBorder="1"/>
    <xf numFmtId="4" fontId="2" fillId="0" borderId="0" xfId="0" applyNumberFormat="1" applyFont="1"/>
    <xf numFmtId="4" fontId="0" fillId="4" borderId="0" xfId="0" applyNumberFormat="1" applyFill="1"/>
    <xf numFmtId="0" fontId="5" fillId="0" borderId="0" xfId="0" quotePrefix="1" applyFont="1" applyAlignment="1">
      <alignment horizontal="center"/>
    </xf>
    <xf numFmtId="0" fontId="6" fillId="0" borderId="0" xfId="0" applyFont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34B0-1BFD-4440-BB21-0A558CB58AA5}">
  <dimension ref="A1:K50"/>
  <sheetViews>
    <sheetView tabSelected="1" workbookViewId="0"/>
  </sheetViews>
  <sheetFormatPr defaultRowHeight="14.4" x14ac:dyDescent="0.3"/>
  <cols>
    <col min="6" max="6" width="10.5546875" bestFit="1" customWidth="1"/>
    <col min="7" max="7" width="9.88671875" customWidth="1"/>
    <col min="8" max="8" width="9.88671875" bestFit="1" customWidth="1"/>
  </cols>
  <sheetData>
    <row r="1" spans="1:11" ht="21" x14ac:dyDescent="0.4">
      <c r="A1" s="20" t="s">
        <v>0</v>
      </c>
      <c r="H1" s="15"/>
    </row>
    <row r="3" spans="1:11" ht="18" x14ac:dyDescent="0.35">
      <c r="A3" s="14" t="s">
        <v>23</v>
      </c>
    </row>
    <row r="4" spans="1:11" x14ac:dyDescent="0.3">
      <c r="F4" s="19" t="s">
        <v>41</v>
      </c>
      <c r="G4" s="10"/>
      <c r="H4" s="19" t="s">
        <v>42</v>
      </c>
    </row>
    <row r="5" spans="1:11" ht="15.6" x14ac:dyDescent="0.3">
      <c r="A5" s="5" t="s">
        <v>46</v>
      </c>
      <c r="F5" s="9"/>
      <c r="G5" s="10"/>
      <c r="H5" s="9"/>
    </row>
    <row r="6" spans="1:11" x14ac:dyDescent="0.3">
      <c r="A6" t="s">
        <v>7</v>
      </c>
      <c r="F6" s="2">
        <v>33550</v>
      </c>
      <c r="H6" s="2">
        <v>15700</v>
      </c>
      <c r="J6" s="2"/>
      <c r="K6" s="2"/>
    </row>
    <row r="7" spans="1:11" x14ac:dyDescent="0.3">
      <c r="A7" t="s">
        <v>15</v>
      </c>
      <c r="F7" s="2">
        <v>55715</v>
      </c>
      <c r="H7" s="2">
        <v>0</v>
      </c>
    </row>
    <row r="8" spans="1:11" x14ac:dyDescent="0.3">
      <c r="A8" t="s">
        <v>6</v>
      </c>
      <c r="F8" s="2">
        <v>31336</v>
      </c>
      <c r="H8" s="2">
        <v>34515</v>
      </c>
    </row>
    <row r="9" spans="1:11" x14ac:dyDescent="0.3">
      <c r="A9" t="s">
        <v>16</v>
      </c>
      <c r="F9" s="4">
        <f>630+110+178.05</f>
        <v>918.05</v>
      </c>
      <c r="H9" s="4">
        <v>590</v>
      </c>
    </row>
    <row r="10" spans="1:11" x14ac:dyDescent="0.3">
      <c r="F10" s="2">
        <f>SUM(F6:F9)</f>
        <v>121519.05</v>
      </c>
      <c r="H10" s="2">
        <f>SUM(H6:H9)</f>
        <v>50805</v>
      </c>
    </row>
    <row r="11" spans="1:11" ht="15.6" x14ac:dyDescent="0.3">
      <c r="A11" s="5" t="s">
        <v>47</v>
      </c>
      <c r="F11" s="2"/>
      <c r="H11" s="2"/>
    </row>
    <row r="12" spans="1:11" x14ac:dyDescent="0.3">
      <c r="A12" t="s">
        <v>9</v>
      </c>
      <c r="F12" s="2">
        <v>-83140.25</v>
      </c>
      <c r="G12" s="2"/>
      <c r="H12" s="2">
        <v>-39272</v>
      </c>
    </row>
    <row r="13" spans="1:11" x14ac:dyDescent="0.3">
      <c r="A13" t="s">
        <v>17</v>
      </c>
      <c r="F13" s="2">
        <v>-11850</v>
      </c>
      <c r="G13" s="2"/>
      <c r="H13" s="2">
        <v>0</v>
      </c>
    </row>
    <row r="14" spans="1:11" x14ac:dyDescent="0.3">
      <c r="A14" t="s">
        <v>11</v>
      </c>
      <c r="F14" s="2">
        <v>-3075</v>
      </c>
      <c r="G14" s="2"/>
      <c r="H14" s="2">
        <v>-1890</v>
      </c>
    </row>
    <row r="15" spans="1:11" x14ac:dyDescent="0.3">
      <c r="A15" t="s">
        <v>48</v>
      </c>
      <c r="F15" s="2">
        <f>-1143.7-2136-1746</f>
        <v>-5025.7</v>
      </c>
      <c r="G15" s="2"/>
      <c r="H15" s="2">
        <v>-847</v>
      </c>
    </row>
    <row r="16" spans="1:11" x14ac:dyDescent="0.3">
      <c r="A16" t="s">
        <v>13</v>
      </c>
      <c r="F16" s="2">
        <v>-6809.55</v>
      </c>
      <c r="G16" s="2"/>
      <c r="H16" s="2">
        <v>-2585</v>
      </c>
    </row>
    <row r="17" spans="1:8" x14ac:dyDescent="0.3">
      <c r="A17" t="s">
        <v>10</v>
      </c>
      <c r="F17" s="4">
        <f>-5923.66-2233-3298.85</f>
        <v>-11455.51</v>
      </c>
      <c r="G17" s="2"/>
      <c r="H17" s="4">
        <v>-2660</v>
      </c>
    </row>
    <row r="18" spans="1:8" x14ac:dyDescent="0.3">
      <c r="F18" s="2">
        <f>SUM(F12:F17)</f>
        <v>-121356.01</v>
      </c>
      <c r="G18" s="2"/>
      <c r="H18" s="2">
        <f>SUM(H12:H17)</f>
        <v>-47254</v>
      </c>
    </row>
    <row r="19" spans="1:8" x14ac:dyDescent="0.3">
      <c r="F19" s="2"/>
      <c r="G19" s="2"/>
      <c r="H19" s="2"/>
    </row>
    <row r="20" spans="1:8" ht="15.6" x14ac:dyDescent="0.3">
      <c r="A20" s="5" t="s">
        <v>14</v>
      </c>
      <c r="F20" s="17">
        <f>F10+F18</f>
        <v>163.04000000000815</v>
      </c>
      <c r="G20" s="2"/>
      <c r="H20" s="17">
        <f>H10+H18</f>
        <v>3551</v>
      </c>
    </row>
    <row r="21" spans="1:8" x14ac:dyDescent="0.3">
      <c r="F21" s="2"/>
      <c r="G21" s="2"/>
      <c r="H21" s="2"/>
    </row>
    <row r="22" spans="1:8" ht="18" x14ac:dyDescent="0.35">
      <c r="A22" s="14" t="s">
        <v>31</v>
      </c>
      <c r="F22" s="7" t="s">
        <v>44</v>
      </c>
      <c r="G22" s="10"/>
      <c r="H22" s="7" t="s">
        <v>45</v>
      </c>
    </row>
    <row r="23" spans="1:8" x14ac:dyDescent="0.3">
      <c r="F23" s="2"/>
      <c r="G23" s="2"/>
      <c r="H23" s="2"/>
    </row>
    <row r="24" spans="1:8" x14ac:dyDescent="0.3">
      <c r="A24" t="s">
        <v>24</v>
      </c>
      <c r="F24" s="12">
        <v>750</v>
      </c>
      <c r="H24" s="12">
        <v>0</v>
      </c>
    </row>
    <row r="25" spans="1:8" x14ac:dyDescent="0.3">
      <c r="A25" t="s">
        <v>25</v>
      </c>
      <c r="F25" s="12">
        <v>210</v>
      </c>
      <c r="H25" s="12">
        <v>0</v>
      </c>
    </row>
    <row r="26" spans="1:8" x14ac:dyDescent="0.3">
      <c r="A26" t="s">
        <v>3</v>
      </c>
      <c r="F26" s="4">
        <v>116255.58</v>
      </c>
      <c r="G26" s="2"/>
      <c r="H26" s="4">
        <v>53222.69</v>
      </c>
    </row>
    <row r="27" spans="1:8" x14ac:dyDescent="0.3">
      <c r="F27" s="2"/>
      <c r="G27" s="2"/>
      <c r="H27" s="2"/>
    </row>
    <row r="28" spans="1:8" ht="15.6" x14ac:dyDescent="0.3">
      <c r="A28" s="5" t="s">
        <v>32</v>
      </c>
      <c r="F28" s="17">
        <f>SUM(F24:F27)</f>
        <v>117215.58</v>
      </c>
      <c r="G28" s="2"/>
      <c r="H28" s="17">
        <f>SUM(H24:H27)</f>
        <v>53222.69</v>
      </c>
    </row>
    <row r="29" spans="1:8" x14ac:dyDescent="0.3">
      <c r="F29" s="2"/>
      <c r="G29" s="2"/>
      <c r="H29" s="2"/>
    </row>
    <row r="30" spans="1:8" x14ac:dyDescent="0.3">
      <c r="A30" t="s">
        <v>26</v>
      </c>
      <c r="F30" s="2">
        <v>39606</v>
      </c>
      <c r="H30" s="2">
        <v>36055</v>
      </c>
    </row>
    <row r="31" spans="1:8" x14ac:dyDescent="0.3">
      <c r="A31" t="s">
        <v>27</v>
      </c>
      <c r="F31" s="2">
        <v>19216.47</v>
      </c>
      <c r="H31" s="21" t="s">
        <v>52</v>
      </c>
    </row>
    <row r="32" spans="1:8" x14ac:dyDescent="0.3">
      <c r="A32" t="s">
        <v>28</v>
      </c>
      <c r="F32" s="2">
        <v>18352.07</v>
      </c>
      <c r="H32" s="21" t="s">
        <v>52</v>
      </c>
    </row>
    <row r="33" spans="1:8" x14ac:dyDescent="0.3">
      <c r="A33" t="s">
        <v>14</v>
      </c>
      <c r="F33" s="4">
        <f>F20</f>
        <v>163.04000000000815</v>
      </c>
      <c r="H33" s="4">
        <v>3551</v>
      </c>
    </row>
    <row r="34" spans="1:8" x14ac:dyDescent="0.3">
      <c r="A34" s="8" t="s">
        <v>33</v>
      </c>
      <c r="F34" s="2">
        <f>SUM(F30:F33)</f>
        <v>77337.580000000016</v>
      </c>
      <c r="H34" s="2">
        <f>SUM(H30:H33)</f>
        <v>39606</v>
      </c>
    </row>
    <row r="35" spans="1:8" x14ac:dyDescent="0.3">
      <c r="F35" s="2"/>
      <c r="H35" s="2"/>
    </row>
    <row r="36" spans="1:8" x14ac:dyDescent="0.3">
      <c r="A36" t="s">
        <v>4</v>
      </c>
      <c r="F36" s="2">
        <v>19950</v>
      </c>
      <c r="H36" s="2">
        <v>4200</v>
      </c>
    </row>
    <row r="37" spans="1:8" x14ac:dyDescent="0.3">
      <c r="A37" t="s">
        <v>49</v>
      </c>
      <c r="F37" s="4">
        <f>19358+470+100</f>
        <v>19928</v>
      </c>
      <c r="H37" s="4">
        <v>9416.69</v>
      </c>
    </row>
    <row r="38" spans="1:8" x14ac:dyDescent="0.3">
      <c r="A38" s="8" t="s">
        <v>34</v>
      </c>
      <c r="F38" s="2">
        <f>SUM(F36:F37)</f>
        <v>39878</v>
      </c>
      <c r="H38" s="2">
        <f>SUM(H36:H37)</f>
        <v>13616.69</v>
      </c>
    </row>
    <row r="40" spans="1:8" ht="15.6" x14ac:dyDescent="0.3">
      <c r="A40" s="5" t="s">
        <v>35</v>
      </c>
      <c r="F40" s="17">
        <f>F34+F38</f>
        <v>117215.58000000002</v>
      </c>
      <c r="H40" s="17">
        <f>H34+H38</f>
        <v>53222.69</v>
      </c>
    </row>
    <row r="42" spans="1:8" x14ac:dyDescent="0.3">
      <c r="A42" s="8" t="s">
        <v>36</v>
      </c>
      <c r="C42" t="s">
        <v>37</v>
      </c>
    </row>
    <row r="43" spans="1:8" x14ac:dyDescent="0.3">
      <c r="C43" t="s">
        <v>40</v>
      </c>
    </row>
    <row r="44" spans="1:8" x14ac:dyDescent="0.3">
      <c r="C44" t="s">
        <v>39</v>
      </c>
    </row>
    <row r="45" spans="1:8" x14ac:dyDescent="0.3">
      <c r="C45" t="s">
        <v>38</v>
      </c>
    </row>
    <row r="49" spans="3:7" x14ac:dyDescent="0.3">
      <c r="C49" t="s">
        <v>50</v>
      </c>
      <c r="G49" t="s">
        <v>53</v>
      </c>
    </row>
    <row r="50" spans="3:7" x14ac:dyDescent="0.3">
      <c r="C50" t="s">
        <v>51</v>
      </c>
      <c r="G50" t="s">
        <v>54</v>
      </c>
    </row>
  </sheetData>
  <pageMargins left="0.70866141732283472" right="0.70866141732283472" top="0.74803149606299213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15FC-51B8-4AAE-A30B-D67621DAC1FD}">
  <dimension ref="A1:K84"/>
  <sheetViews>
    <sheetView workbookViewId="0"/>
  </sheetViews>
  <sheetFormatPr defaultRowHeight="14.4" x14ac:dyDescent="0.3"/>
  <cols>
    <col min="6" max="8" width="9.88671875" bestFit="1" customWidth="1"/>
  </cols>
  <sheetData>
    <row r="1" spans="1:11" ht="18" x14ac:dyDescent="0.35">
      <c r="A1" s="14" t="s">
        <v>0</v>
      </c>
      <c r="H1" s="15"/>
    </row>
    <row r="4" spans="1:11" ht="15.6" x14ac:dyDescent="0.3">
      <c r="B4" s="5" t="s">
        <v>23</v>
      </c>
      <c r="F4" s="19" t="s">
        <v>41</v>
      </c>
      <c r="G4" s="10"/>
      <c r="H4" s="19" t="s">
        <v>42</v>
      </c>
    </row>
    <row r="5" spans="1:11" x14ac:dyDescent="0.3">
      <c r="F5" s="9"/>
      <c r="G5" s="10"/>
      <c r="H5" s="9"/>
    </row>
    <row r="6" spans="1:11" x14ac:dyDescent="0.3">
      <c r="A6" s="1" t="s">
        <v>1</v>
      </c>
      <c r="B6" t="s">
        <v>2</v>
      </c>
      <c r="F6" s="1"/>
      <c r="G6" s="1"/>
      <c r="H6" s="1"/>
    </row>
    <row r="7" spans="1:11" x14ac:dyDescent="0.3">
      <c r="F7" s="2"/>
      <c r="G7" s="2"/>
      <c r="H7" s="2"/>
    </row>
    <row r="8" spans="1:11" x14ac:dyDescent="0.3">
      <c r="A8">
        <v>3045</v>
      </c>
      <c r="B8" t="s">
        <v>7</v>
      </c>
      <c r="F8" s="2">
        <v>33550</v>
      </c>
      <c r="H8" s="2">
        <v>15700</v>
      </c>
      <c r="J8" s="2"/>
      <c r="K8" s="2"/>
    </row>
    <row r="9" spans="1:11" x14ac:dyDescent="0.3">
      <c r="F9" s="2"/>
      <c r="H9" s="2"/>
    </row>
    <row r="10" spans="1:11" x14ac:dyDescent="0.3">
      <c r="A10">
        <v>3143</v>
      </c>
      <c r="B10" t="s">
        <v>15</v>
      </c>
      <c r="F10" s="2">
        <v>55715</v>
      </c>
      <c r="H10" s="2">
        <v>0</v>
      </c>
    </row>
    <row r="11" spans="1:11" x14ac:dyDescent="0.3">
      <c r="F11" s="2"/>
      <c r="H11" s="2"/>
    </row>
    <row r="12" spans="1:11" x14ac:dyDescent="0.3">
      <c r="A12">
        <v>3144</v>
      </c>
      <c r="B12" t="s">
        <v>6</v>
      </c>
      <c r="F12" s="2">
        <v>31336</v>
      </c>
      <c r="H12" s="2">
        <v>34515</v>
      </c>
    </row>
    <row r="13" spans="1:11" x14ac:dyDescent="0.3">
      <c r="F13" s="2"/>
      <c r="H13" s="2"/>
    </row>
    <row r="14" spans="1:11" x14ac:dyDescent="0.3">
      <c r="A14">
        <v>3145</v>
      </c>
      <c r="B14" t="s">
        <v>8</v>
      </c>
      <c r="F14" s="2">
        <v>630</v>
      </c>
      <c r="H14" s="2">
        <v>590</v>
      </c>
    </row>
    <row r="15" spans="1:11" x14ac:dyDescent="0.3">
      <c r="F15" s="2"/>
      <c r="H15" s="2"/>
    </row>
    <row r="16" spans="1:11" x14ac:dyDescent="0.3">
      <c r="A16">
        <v>3999</v>
      </c>
      <c r="B16" t="s">
        <v>16</v>
      </c>
      <c r="F16" s="2">
        <v>110</v>
      </c>
      <c r="H16" s="2">
        <v>0</v>
      </c>
    </row>
    <row r="17" spans="1:8" x14ac:dyDescent="0.3">
      <c r="F17" s="2"/>
      <c r="G17" s="2"/>
      <c r="H17" s="2"/>
    </row>
    <row r="18" spans="1:8" x14ac:dyDescent="0.3">
      <c r="A18">
        <v>4010</v>
      </c>
      <c r="B18" t="s">
        <v>9</v>
      </c>
      <c r="F18" s="2">
        <v>-83140.25</v>
      </c>
      <c r="G18" s="2"/>
      <c r="H18" s="2">
        <v>-39272</v>
      </c>
    </row>
    <row r="19" spans="1:8" x14ac:dyDescent="0.3">
      <c r="F19" s="2"/>
      <c r="G19" s="2"/>
      <c r="H19" s="2"/>
    </row>
    <row r="20" spans="1:8" x14ac:dyDescent="0.3">
      <c r="A20">
        <v>4359</v>
      </c>
      <c r="B20" t="s">
        <v>10</v>
      </c>
      <c r="F20" s="2">
        <v>-5923.66</v>
      </c>
      <c r="G20" s="2"/>
      <c r="H20" s="2">
        <v>-2660</v>
      </c>
    </row>
    <row r="21" spans="1:8" x14ac:dyDescent="0.3">
      <c r="F21" s="2"/>
      <c r="G21" s="2"/>
      <c r="H21" s="2"/>
    </row>
    <row r="22" spans="1:8" x14ac:dyDescent="0.3">
      <c r="A22">
        <v>4898</v>
      </c>
      <c r="B22" t="s">
        <v>11</v>
      </c>
      <c r="F22" s="2">
        <v>-3075</v>
      </c>
      <c r="G22" s="2"/>
      <c r="H22" s="2">
        <v>-1890</v>
      </c>
    </row>
    <row r="23" spans="1:8" x14ac:dyDescent="0.3">
      <c r="F23" s="2"/>
      <c r="G23" s="2"/>
      <c r="H23" s="2"/>
    </row>
    <row r="24" spans="1:8" x14ac:dyDescent="0.3">
      <c r="A24">
        <v>5010</v>
      </c>
      <c r="B24" t="s">
        <v>17</v>
      </c>
      <c r="F24" s="2">
        <v>-11850</v>
      </c>
      <c r="G24" s="2"/>
      <c r="H24" s="2">
        <v>0</v>
      </c>
    </row>
    <row r="25" spans="1:8" x14ac:dyDescent="0.3">
      <c r="F25" s="2"/>
      <c r="G25" s="2"/>
      <c r="H25" s="2"/>
    </row>
    <row r="26" spans="1:8" x14ac:dyDescent="0.3">
      <c r="A26">
        <v>5800</v>
      </c>
      <c r="B26" t="s">
        <v>18</v>
      </c>
      <c r="F26" s="2">
        <v>-2233</v>
      </c>
      <c r="G26" s="2"/>
      <c r="H26" s="2">
        <v>0</v>
      </c>
    </row>
    <row r="27" spans="1:8" x14ac:dyDescent="0.3">
      <c r="F27" s="2"/>
      <c r="G27" s="2"/>
      <c r="H27" s="2"/>
    </row>
    <row r="28" spans="1:8" x14ac:dyDescent="0.3">
      <c r="A28">
        <v>5910</v>
      </c>
      <c r="B28" t="s">
        <v>19</v>
      </c>
      <c r="F28" s="2">
        <v>-1746</v>
      </c>
      <c r="G28" s="2"/>
      <c r="H28" s="2">
        <v>0</v>
      </c>
    </row>
    <row r="29" spans="1:8" x14ac:dyDescent="0.3">
      <c r="F29" s="2"/>
      <c r="G29" s="2"/>
      <c r="H29" s="2"/>
    </row>
    <row r="30" spans="1:8" x14ac:dyDescent="0.3">
      <c r="A30">
        <v>6070</v>
      </c>
      <c r="B30" t="s">
        <v>20</v>
      </c>
      <c r="F30" s="2">
        <v>-3298.85</v>
      </c>
      <c r="G30" s="2"/>
      <c r="H30" s="2">
        <v>0</v>
      </c>
    </row>
    <row r="31" spans="1:8" x14ac:dyDescent="0.3">
      <c r="F31" s="2"/>
      <c r="G31" s="2"/>
      <c r="H31" s="2"/>
    </row>
    <row r="32" spans="1:8" x14ac:dyDescent="0.3">
      <c r="A32">
        <v>6110</v>
      </c>
      <c r="B32" t="s">
        <v>12</v>
      </c>
      <c r="F32" s="2">
        <v>-1143.7</v>
      </c>
      <c r="G32" s="2"/>
      <c r="H32" s="2">
        <v>-847</v>
      </c>
    </row>
    <row r="33" spans="1:8" x14ac:dyDescent="0.3">
      <c r="F33" s="2"/>
      <c r="G33" s="2"/>
      <c r="H33" s="2"/>
    </row>
    <row r="34" spans="1:8" x14ac:dyDescent="0.3">
      <c r="A34">
        <v>6150</v>
      </c>
      <c r="B34" t="s">
        <v>21</v>
      </c>
      <c r="F34" s="2">
        <v>-2136</v>
      </c>
      <c r="G34" s="2"/>
      <c r="H34" s="2">
        <v>0</v>
      </c>
    </row>
    <row r="35" spans="1:8" x14ac:dyDescent="0.3">
      <c r="F35" s="2"/>
      <c r="G35" s="2"/>
      <c r="H35" s="2"/>
    </row>
    <row r="36" spans="1:8" x14ac:dyDescent="0.3">
      <c r="A36">
        <v>6570</v>
      </c>
      <c r="B36" t="s">
        <v>13</v>
      </c>
      <c r="F36" s="2">
        <v>-6809.55</v>
      </c>
      <c r="G36" s="2"/>
      <c r="H36" s="2">
        <v>-2585</v>
      </c>
    </row>
    <row r="37" spans="1:8" x14ac:dyDescent="0.3">
      <c r="F37" s="2"/>
      <c r="G37" s="2"/>
      <c r="H37" s="2"/>
    </row>
    <row r="38" spans="1:8" x14ac:dyDescent="0.3">
      <c r="A38">
        <v>8311</v>
      </c>
      <c r="B38" t="s">
        <v>22</v>
      </c>
      <c r="F38" s="4">
        <v>178.05</v>
      </c>
      <c r="H38" s="4">
        <v>0</v>
      </c>
    </row>
    <row r="39" spans="1:8" x14ac:dyDescent="0.3">
      <c r="F39" s="2"/>
      <c r="G39" s="2"/>
      <c r="H39" s="2"/>
    </row>
    <row r="40" spans="1:8" x14ac:dyDescent="0.3">
      <c r="A40">
        <v>8999</v>
      </c>
      <c r="B40" s="8" t="s">
        <v>14</v>
      </c>
      <c r="F40" s="18">
        <f>SUM(F8:F39)</f>
        <v>163.03999999999888</v>
      </c>
      <c r="G40" s="2">
        <f>SUM(G8:G39)</f>
        <v>0</v>
      </c>
      <c r="H40" s="11">
        <f>SUM(H8:H39)</f>
        <v>3551</v>
      </c>
    </row>
    <row r="41" spans="1:8" x14ac:dyDescent="0.3">
      <c r="F41" s="2"/>
      <c r="G41" s="2"/>
      <c r="H41" s="2"/>
    </row>
    <row r="42" spans="1:8" x14ac:dyDescent="0.3">
      <c r="F42" s="2"/>
      <c r="G42" s="2"/>
      <c r="H42" s="2"/>
    </row>
    <row r="43" spans="1:8" x14ac:dyDescent="0.3">
      <c r="F43" s="2"/>
      <c r="G43" s="2"/>
      <c r="H43" s="2"/>
    </row>
    <row r="44" spans="1:8" x14ac:dyDescent="0.3">
      <c r="F44" s="2"/>
      <c r="G44" s="2"/>
      <c r="H44" s="2"/>
    </row>
    <row r="45" spans="1:8" x14ac:dyDescent="0.3">
      <c r="F45" s="2"/>
      <c r="G45" s="2"/>
      <c r="H45" s="2"/>
    </row>
    <row r="46" spans="1:8" x14ac:dyDescent="0.3">
      <c r="F46" s="2"/>
      <c r="G46" s="2"/>
      <c r="H46" s="2"/>
    </row>
    <row r="47" spans="1:8" x14ac:dyDescent="0.3">
      <c r="F47" s="2"/>
      <c r="G47" s="2"/>
      <c r="H47" s="2"/>
    </row>
    <row r="48" spans="1:8" x14ac:dyDescent="0.3">
      <c r="F48" s="2"/>
      <c r="G48" s="2"/>
      <c r="H48" s="2"/>
    </row>
    <row r="49" spans="1:8" ht="15.6" x14ac:dyDescent="0.3">
      <c r="B49" s="5" t="s">
        <v>31</v>
      </c>
      <c r="F49" s="7" t="s">
        <v>44</v>
      </c>
      <c r="G49" s="6"/>
      <c r="H49" s="7" t="s">
        <v>45</v>
      </c>
    </row>
    <row r="50" spans="1:8" x14ac:dyDescent="0.3">
      <c r="F50" s="2"/>
      <c r="G50" s="2"/>
      <c r="H50" s="2"/>
    </row>
    <row r="51" spans="1:8" x14ac:dyDescent="0.3">
      <c r="F51" s="2"/>
      <c r="G51" s="2"/>
      <c r="H51" s="2"/>
    </row>
    <row r="52" spans="1:8" x14ac:dyDescent="0.3">
      <c r="A52">
        <v>1684</v>
      </c>
      <c r="B52" t="s">
        <v>24</v>
      </c>
      <c r="F52" s="12">
        <v>750</v>
      </c>
      <c r="H52" s="12">
        <v>0</v>
      </c>
    </row>
    <row r="53" spans="1:8" x14ac:dyDescent="0.3">
      <c r="A53">
        <v>1910</v>
      </c>
      <c r="B53" t="s">
        <v>25</v>
      </c>
      <c r="F53" s="12">
        <v>210</v>
      </c>
      <c r="H53" s="12">
        <v>0</v>
      </c>
    </row>
    <row r="54" spans="1:8" x14ac:dyDescent="0.3">
      <c r="A54">
        <v>1620</v>
      </c>
      <c r="B54" t="s">
        <v>3</v>
      </c>
      <c r="F54" s="4">
        <v>116255.58</v>
      </c>
      <c r="G54" s="4"/>
      <c r="H54" s="4">
        <v>53222.69</v>
      </c>
    </row>
    <row r="55" spans="1:8" x14ac:dyDescent="0.3">
      <c r="F55" s="2"/>
      <c r="G55" s="2"/>
      <c r="H55" s="2"/>
    </row>
    <row r="56" spans="1:8" x14ac:dyDescent="0.3">
      <c r="B56" s="8" t="s">
        <v>32</v>
      </c>
      <c r="F56" s="17">
        <f>SUM(F52:F55)</f>
        <v>117215.58</v>
      </c>
      <c r="G56" s="2"/>
      <c r="H56" s="17">
        <f>SUM(H52:H55)</f>
        <v>53222.69</v>
      </c>
    </row>
    <row r="57" spans="1:8" x14ac:dyDescent="0.3">
      <c r="F57" s="2"/>
      <c r="G57" s="2"/>
      <c r="H57" s="2"/>
    </row>
    <row r="58" spans="1:8" x14ac:dyDescent="0.3">
      <c r="F58" s="2"/>
      <c r="G58" s="2"/>
      <c r="H58" s="2"/>
    </row>
    <row r="59" spans="1:8" x14ac:dyDescent="0.3">
      <c r="A59">
        <v>2060</v>
      </c>
      <c r="B59" t="s">
        <v>26</v>
      </c>
      <c r="F59" s="3">
        <v>36055</v>
      </c>
      <c r="H59" s="3">
        <v>26324</v>
      </c>
    </row>
    <row r="60" spans="1:8" x14ac:dyDescent="0.3">
      <c r="A60">
        <v>2060</v>
      </c>
      <c r="B60" t="s">
        <v>27</v>
      </c>
      <c r="F60" s="2">
        <v>19216.47</v>
      </c>
      <c r="H60" s="2"/>
    </row>
    <row r="61" spans="1:8" x14ac:dyDescent="0.3">
      <c r="A61">
        <v>2060</v>
      </c>
      <c r="B61" t="s">
        <v>28</v>
      </c>
      <c r="F61" s="2">
        <v>18352.07</v>
      </c>
      <c r="H61" s="2"/>
    </row>
    <row r="62" spans="1:8" x14ac:dyDescent="0.3">
      <c r="A62">
        <v>2098</v>
      </c>
      <c r="B62" t="s">
        <v>29</v>
      </c>
      <c r="F62" s="11">
        <v>3551</v>
      </c>
      <c r="H62" s="3">
        <v>9731</v>
      </c>
    </row>
    <row r="63" spans="1:8" x14ac:dyDescent="0.3">
      <c r="A63">
        <v>2099</v>
      </c>
      <c r="B63" t="s">
        <v>14</v>
      </c>
      <c r="F63" s="16">
        <f>F40</f>
        <v>163.03999999999888</v>
      </c>
      <c r="H63" s="13">
        <v>3551</v>
      </c>
    </row>
    <row r="64" spans="1:8" x14ac:dyDescent="0.3">
      <c r="F64" s="2"/>
      <c r="H64" s="2"/>
    </row>
    <row r="65" spans="1:8" x14ac:dyDescent="0.3">
      <c r="B65" s="8" t="s">
        <v>33</v>
      </c>
      <c r="F65" s="2">
        <f>SUM(F59:F64)</f>
        <v>77337.58</v>
      </c>
      <c r="H65" s="2">
        <f>SUM(H59:H64)</f>
        <v>39606</v>
      </c>
    </row>
    <row r="66" spans="1:8" x14ac:dyDescent="0.3">
      <c r="F66" s="2"/>
      <c r="H66" s="2"/>
    </row>
    <row r="67" spans="1:8" x14ac:dyDescent="0.3">
      <c r="A67">
        <v>2422</v>
      </c>
      <c r="B67" t="s">
        <v>43</v>
      </c>
      <c r="F67" s="2">
        <v>470</v>
      </c>
      <c r="H67" s="2">
        <v>0</v>
      </c>
    </row>
    <row r="68" spans="1:8" x14ac:dyDescent="0.3">
      <c r="F68" s="2"/>
      <c r="H68" s="2"/>
    </row>
    <row r="69" spans="1:8" x14ac:dyDescent="0.3">
      <c r="A69">
        <v>2972</v>
      </c>
      <c r="B69" t="s">
        <v>4</v>
      </c>
      <c r="F69" s="2">
        <v>19950</v>
      </c>
      <c r="H69" s="2">
        <v>4200</v>
      </c>
    </row>
    <row r="70" spans="1:8" x14ac:dyDescent="0.3">
      <c r="F70" s="2"/>
      <c r="H70" s="2"/>
    </row>
    <row r="71" spans="1:8" x14ac:dyDescent="0.3">
      <c r="A71">
        <v>2973</v>
      </c>
      <c r="B71" t="s">
        <v>30</v>
      </c>
      <c r="F71" s="2">
        <v>100</v>
      </c>
      <c r="H71" s="2">
        <v>0</v>
      </c>
    </row>
    <row r="72" spans="1:8" x14ac:dyDescent="0.3">
      <c r="F72" s="2"/>
      <c r="H72" s="2"/>
    </row>
    <row r="73" spans="1:8" x14ac:dyDescent="0.3">
      <c r="A73">
        <v>2990</v>
      </c>
      <c r="B73" t="s">
        <v>5</v>
      </c>
      <c r="F73" s="4">
        <v>19358</v>
      </c>
      <c r="H73" s="4">
        <v>9416.69</v>
      </c>
    </row>
    <row r="75" spans="1:8" x14ac:dyDescent="0.3">
      <c r="B75" s="8" t="s">
        <v>34</v>
      </c>
      <c r="F75" s="2">
        <f>SUM(F67:F74)</f>
        <v>39878</v>
      </c>
      <c r="H75" s="2">
        <f>SUM(H67:H74)</f>
        <v>13616.69</v>
      </c>
    </row>
    <row r="77" spans="1:8" x14ac:dyDescent="0.3">
      <c r="B77" s="8" t="s">
        <v>35</v>
      </c>
      <c r="F77" s="17">
        <f>F65+F75</f>
        <v>117215.58</v>
      </c>
      <c r="H77" s="17">
        <f>H65+H75</f>
        <v>53222.69</v>
      </c>
    </row>
    <row r="81" spans="1:3" x14ac:dyDescent="0.3">
      <c r="A81" t="s">
        <v>36</v>
      </c>
      <c r="C81" t="s">
        <v>37</v>
      </c>
    </row>
    <row r="82" spans="1:3" x14ac:dyDescent="0.3">
      <c r="C82" t="s">
        <v>40</v>
      </c>
    </row>
    <row r="83" spans="1:3" x14ac:dyDescent="0.3">
      <c r="C83" t="s">
        <v>39</v>
      </c>
    </row>
    <row r="84" spans="1:3" x14ac:dyDescent="0.3">
      <c r="C84" t="s">
        <v>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&amp;L&amp;8&amp;A &amp;F &amp;D &amp;T&amp;C&amp;P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2025-12-31 - kortversion</vt:lpstr>
      <vt:lpstr>2025-12-31 - ver 2</vt:lpstr>
      <vt:lpstr>'2025-12-31 - kortversion'!Utskriftsrubriker</vt:lpstr>
      <vt:lpstr>'2025-12-31 - ver 2'!Utskriftsrubriker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Berndt Magne</dc:creator>
  <cp:lastModifiedBy>Berndt Magne</cp:lastModifiedBy>
  <cp:lastPrinted>2026-02-04T20:12:17Z</cp:lastPrinted>
  <dcterms:created xsi:type="dcterms:W3CDTF">2025-12-06T17:04:06Z</dcterms:created>
  <dcterms:modified xsi:type="dcterms:W3CDTF">2026-02-04T20:12:50Z</dcterms:modified>
</cp:coreProperties>
</file>